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kohlat.sharepoint.com/sites/CLOUDSYNC/Freigegebene Dokumente/0_KuP/02_PROJ/Daniel Orasche/02_PROJ akt/DO23003_SEM NÖ Werbung Angebote kalkulieren Hasenauer PR-221205/2 BER PRAe FCP/"/>
    </mc:Choice>
  </mc:AlternateContent>
  <xr:revisionPtr revIDLastSave="2" documentId="13_ncr:1_{D0D22077-5A3E-4C15-8388-0C567FDC343D}" xr6:coauthVersionLast="47" xr6:coauthVersionMax="47" xr10:uidLastSave="{622651EE-15BF-4BE6-8931-06532DF9FF26}"/>
  <bookViews>
    <workbookView xWindow="-110" yWindow="-110" windowWidth="19420" windowHeight="10300" xr2:uid="{00000000-000D-0000-FFFF-FFFF00000000}"/>
  </bookViews>
  <sheets>
    <sheet name="CF Treiber" sheetId="1" r:id="rId1"/>
  </sheets>
  <externalReferences>
    <externalReference r:id="rId2"/>
    <externalReference r:id="rId3"/>
  </externalReferences>
  <definedNames>
    <definedName name="Aufzeichnung1">#REF!</definedName>
    <definedName name="Aufzeichnung2">#REF!</definedName>
    <definedName name="Aufzeichnung3">#REF!</definedName>
    <definedName name="Aufzeichnung4">#REF!</definedName>
    <definedName name="Aufzeichnung5">#REF!</definedName>
    <definedName name="Aufzeichnung6">#REF!</definedName>
    <definedName name="Aufzeichnung7">#REF!</definedName>
    <definedName name="_xlnm.Database">#REF!</definedName>
    <definedName name="db">#REF!</definedName>
    <definedName name="_xlnm.Print_Area" localSheetId="0">'CF Treiber'!$A$1:$H$32</definedName>
    <definedName name="n">'[1](Basisdaten)'!$E$5</definedName>
    <definedName name="_xlnm.Criteria">'[2]MAKO 2007'!#REF!</definedName>
    <definedName name="_xlnm.Extract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7" i="1" l="1"/>
  <c r="F7" i="1"/>
  <c r="G7" i="1"/>
  <c r="C11" i="1" l="1"/>
  <c r="G11" i="1" s="1"/>
  <c r="C9" i="1"/>
  <c r="F9" i="1" s="1"/>
  <c r="E6" i="1"/>
  <c r="E8" i="1" s="1"/>
  <c r="E10" i="1"/>
  <c r="E12" i="1"/>
  <c r="E42" i="1" s="1"/>
  <c r="D6" i="1"/>
  <c r="D7" i="1" s="1"/>
  <c r="D10" i="1"/>
  <c r="F6" i="1"/>
  <c r="F10" i="1" s="1"/>
  <c r="F11" i="1" s="1"/>
  <c r="F41" i="1" s="1"/>
  <c r="C42" i="1"/>
  <c r="D12" i="1"/>
  <c r="D42" i="1" s="1"/>
  <c r="F12" i="1"/>
  <c r="F42" i="1" s="1"/>
  <c r="G6" i="1"/>
  <c r="G12" i="1" s="1"/>
  <c r="G42" i="1" s="1"/>
  <c r="C39" i="1"/>
  <c r="B42" i="1"/>
  <c r="B40" i="1"/>
  <c r="G10" i="1"/>
  <c r="G8" i="1"/>
  <c r="F8" i="1"/>
  <c r="C40" i="1" l="1"/>
  <c r="E11" i="1"/>
  <c r="E41" i="1" s="1"/>
  <c r="D9" i="1"/>
  <c r="D40" i="1" s="1"/>
  <c r="G9" i="1"/>
  <c r="G40" i="1" s="1"/>
  <c r="D11" i="1"/>
  <c r="D41" i="1" s="1"/>
  <c r="F13" i="1"/>
  <c r="F40" i="1"/>
  <c r="G41" i="1"/>
  <c r="C41" i="1"/>
  <c r="E9" i="1"/>
  <c r="C13" i="1"/>
  <c r="G13" i="1" l="1"/>
  <c r="G16" i="1" s="1"/>
  <c r="D13" i="1"/>
  <c r="F16" i="1"/>
  <c r="F15" i="1"/>
  <c r="F43" i="1"/>
  <c r="F14" i="1"/>
  <c r="C14" i="1"/>
  <c r="C43" i="1"/>
  <c r="E40" i="1"/>
  <c r="E13" i="1"/>
  <c r="G43" i="1" l="1"/>
  <c r="G15" i="1"/>
  <c r="G14" i="1"/>
  <c r="D43" i="1"/>
  <c r="D14" i="1"/>
  <c r="D15" i="1"/>
  <c r="D16" i="1"/>
  <c r="E43" i="1"/>
  <c r="E14" i="1"/>
  <c r="E15" i="1"/>
  <c r="E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Orasche, Kohl &amp; Partner</author>
  </authors>
  <commentList>
    <comment ref="C7" authorId="0" shapeId="0" xr:uid="{988F2DBD-269B-484C-BD76-80BDE9C9537E}">
      <text>
        <r>
          <rPr>
            <b/>
            <sz val="9"/>
            <color indexed="81"/>
            <rFont val="Arial"/>
            <family val="2"/>
          </rPr>
          <t>Daniel Orasche, Kohl &amp; Partner:</t>
        </r>
        <r>
          <rPr>
            <sz val="9"/>
            <color indexed="81"/>
            <rFont val="Arial"/>
            <family val="2"/>
          </rPr>
          <t xml:space="preserve">
Trage Sie hier ihre Nächtigungen des Vorjahres ein (Ist ihr Wirtschaftsjahr 1.1. - 31.12 - dann verwenden Sie auch die Nächtigungen in dieser Periode.</t>
        </r>
      </text>
    </comment>
    <comment ref="C8" authorId="0" shapeId="0" xr:uid="{8BDF7C30-44BA-4FB5-A0A1-836BB7F06FE3}">
      <text>
        <r>
          <rPr>
            <b/>
            <sz val="9"/>
            <color indexed="81"/>
            <rFont val="Arial"/>
            <family val="2"/>
          </rPr>
          <t>Daniel Orasche, Kohl &amp; Partner:</t>
        </r>
        <r>
          <rPr>
            <sz val="9"/>
            <color indexed="81"/>
            <rFont val="Arial"/>
            <family val="2"/>
          </rPr>
          <t xml:space="preserve">
Hier bitte ihren Netto-Durchschnittspreis des letzten Jahres eintragen. Berechnet (Gesamterlöse netto, ohne Ortstaxen) dividiert durch Nächtigungen.</t>
        </r>
      </text>
    </comment>
    <comment ref="C10" authorId="0" shapeId="0" xr:uid="{E037801F-5ADA-4875-AD0F-6D437AAEA517}">
      <text>
        <r>
          <rPr>
            <b/>
            <sz val="9"/>
            <color indexed="81"/>
            <rFont val="Segoe UI"/>
            <family val="2"/>
          </rPr>
          <t>Daniel Orasche, Kohl &amp; Partner: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Arial"/>
            <family val="2"/>
          </rPr>
          <t>Tragen Sie die variablen Kosten pro Nächtigung ein. Wie hoch sind die direkten Gästekosten pro Nächtigung?</t>
        </r>
      </text>
    </comment>
    <comment ref="C12" authorId="0" shapeId="0" xr:uid="{7D25160E-E4C8-4E00-A581-49EF45F84AC5}">
      <text>
        <r>
          <rPr>
            <b/>
            <sz val="9"/>
            <color indexed="81"/>
            <rFont val="Segoe UI"/>
            <family val="2"/>
          </rPr>
          <t>Daniel Orasche, Kohl &amp; Partner: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Arial"/>
            <family val="2"/>
          </rPr>
          <t>Hier bitte ihre Fixkosten eintragen (Mitarbeiterkosten, Sachkosten - keine Abschreibung, Tilgungen, Zinsen oder Unternehmerlohn).</t>
        </r>
      </text>
    </comment>
  </commentList>
</comments>
</file>

<file path=xl/sharedStrings.xml><?xml version="1.0" encoding="utf-8"?>
<sst xmlns="http://schemas.openxmlformats.org/spreadsheetml/2006/main" count="26" uniqueCount="21">
  <si>
    <r>
      <t xml:space="preserve">Auswirkung einer Veränderung der Gewinn-Treiber von
</t>
    </r>
    <r>
      <rPr>
        <u/>
        <sz val="16"/>
        <rFont val="Arial"/>
        <family val="2"/>
      </rPr>
      <t>www.kohl.at</t>
    </r>
    <r>
      <rPr>
        <sz val="16"/>
        <rFont val="Arial"/>
        <family val="2"/>
      </rPr>
      <t xml:space="preserve"> </t>
    </r>
  </si>
  <si>
    <t>Veränderung in</t>
  </si>
  <si>
    <t>Menge</t>
  </si>
  <si>
    <t>Preis</t>
  </si>
  <si>
    <t>var. Kosten</t>
  </si>
  <si>
    <t>Fixkosten</t>
  </si>
  <si>
    <t>BASIS</t>
  </si>
  <si>
    <t>Nächtigungen</t>
  </si>
  <si>
    <t>Durchschnittspreis</t>
  </si>
  <si>
    <t>Umsatz</t>
  </si>
  <si>
    <t>var. Kosten / Nächt.</t>
  </si>
  <si>
    <t>var. Kosten gesamt</t>
  </si>
  <si>
    <r>
      <t>Cash Flow</t>
    </r>
    <r>
      <rPr>
        <sz val="12"/>
        <color indexed="9"/>
        <rFont val="Arial"/>
        <family val="2"/>
      </rPr>
      <t xml:space="preserve">
</t>
    </r>
    <r>
      <rPr>
        <sz val="8"/>
        <color indexed="9"/>
        <rFont val="Arial"/>
        <family val="2"/>
      </rPr>
      <t>(vor Raten, Abschreibungen &amp; Unternehmerlohn,...)</t>
    </r>
  </si>
  <si>
    <t xml:space="preserve">Cash Flow in % </t>
  </si>
  <si>
    <t>Veränderung Cash Flow in €</t>
  </si>
  <si>
    <t>Veränderung Cash Flow in %</t>
  </si>
  <si>
    <t>... Menge</t>
  </si>
  <si>
    <t>... Preis</t>
  </si>
  <si>
    <t>... var. Kosten</t>
  </si>
  <si>
    <t>... Fixkosten</t>
  </si>
  <si>
    <t>Cash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</si>
</sst>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[$€-2]\ #,##0"/>
    <numFmt numFmtId="166" formatCode="[$€-2]\ #,##0.0"/>
    <numFmt numFmtId="167" formatCode="#,##0\ &quot;Nächt.&quot;"/>
    <numFmt numFmtId="168" formatCode="&quot;-&quot;\ #,##0"/>
    <numFmt numFmtId="169" formatCode="\+\ 0\ %;[Red]\ \-\ 0\ %"/>
    <numFmt numFmtId="170" formatCode="\+\ #,##0\ ;[Red]\-\ #,##0\ "/>
    <numFmt numFmtId="171" formatCode="_-[$€-2]\ * #,##0.00_-;\-[$€-2]\ * #,##0.00_-;_-[$€-2]\ * &quot;-&quot;??_-"/>
  </numFmts>
  <fonts count="2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14"/>
      <color indexed="62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u/>
      <sz val="16"/>
      <name val="Arial"/>
      <family val="2"/>
    </font>
    <font>
      <b/>
      <sz val="14"/>
      <color rgb="FF00206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indexed="81"/>
      <name val="Arial"/>
      <family val="2"/>
    </font>
    <font>
      <sz val="9"/>
      <color indexed="8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rgb="FF3B1B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007B"/>
        <bgColor indexed="64"/>
      </patternFill>
    </fill>
  </fills>
  <borders count="39">
    <border>
      <left/>
      <right/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thin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23"/>
      </top>
      <bottom style="thin">
        <color indexed="9"/>
      </bottom>
      <diagonal/>
    </border>
    <border>
      <left style="medium">
        <color indexed="9"/>
      </left>
      <right style="medium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9"/>
      </left>
      <right/>
      <top/>
      <bottom style="thin">
        <color indexed="9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64"/>
      </left>
      <right style="medium">
        <color indexed="23"/>
      </right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 style="thin">
        <color indexed="64"/>
      </top>
      <bottom/>
      <diagonal/>
    </border>
    <border>
      <left style="medium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23"/>
      </right>
      <top/>
      <bottom/>
      <diagonal/>
    </border>
    <border>
      <left style="medium">
        <color indexed="23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thin">
        <color indexed="64"/>
      </right>
      <top/>
      <bottom style="medium">
        <color indexed="23"/>
      </bottom>
      <diagonal/>
    </border>
    <border>
      <left style="thin">
        <color indexed="64"/>
      </left>
      <right style="medium">
        <color indexed="9"/>
      </right>
      <top style="medium">
        <color indexed="23"/>
      </top>
      <bottom style="thin">
        <color indexed="9"/>
      </bottom>
      <diagonal/>
    </border>
    <border>
      <left style="medium">
        <color indexed="9"/>
      </left>
      <right style="thin">
        <color indexed="64"/>
      </right>
      <top style="medium">
        <color indexed="23"/>
      </top>
      <bottom style="thin">
        <color indexed="9"/>
      </bottom>
      <diagonal/>
    </border>
    <border>
      <left style="thin">
        <color indexed="64"/>
      </left>
      <right style="medium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 style="thin">
        <color indexed="9"/>
      </bottom>
      <diagonal/>
    </border>
    <border>
      <left style="medium">
        <color indexed="9"/>
      </left>
      <right style="thin">
        <color indexed="64"/>
      </right>
      <top/>
      <bottom style="thin">
        <color indexed="9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9"/>
      </left>
      <right/>
      <top style="medium">
        <color indexed="23"/>
      </top>
      <bottom style="thin">
        <color indexed="23"/>
      </bottom>
      <diagonal/>
    </border>
    <border>
      <left/>
      <right/>
      <top style="medium">
        <color indexed="23"/>
      </top>
      <bottom style="thin">
        <color indexed="23"/>
      </bottom>
      <diagonal/>
    </border>
    <border>
      <left style="medium">
        <color indexed="9"/>
      </left>
      <right/>
      <top style="thin">
        <color indexed="23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64"/>
      </right>
      <top style="medium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23"/>
      </right>
      <top style="thin">
        <color indexed="23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64"/>
      </bottom>
      <diagonal/>
    </border>
    <border>
      <left style="medium">
        <color indexed="23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medium">
        <color indexed="23"/>
      </bottom>
      <diagonal/>
    </border>
    <border>
      <left style="medium">
        <color indexed="9"/>
      </left>
      <right/>
      <top style="thin">
        <color indexed="9"/>
      </top>
      <bottom style="medium">
        <color indexed="23"/>
      </bottom>
      <diagonal/>
    </border>
    <border>
      <left style="medium">
        <color indexed="9"/>
      </left>
      <right style="thin">
        <color indexed="64"/>
      </right>
      <top style="thin">
        <color indexed="9"/>
      </top>
      <bottom style="medium">
        <color indexed="23"/>
      </bottom>
      <diagonal/>
    </border>
  </borders>
  <cellStyleXfs count="31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171" fontId="2" fillId="0" borderId="0" applyFont="0" applyFill="0" applyBorder="0" applyAlignment="0" applyProtection="0"/>
    <xf numFmtId="171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2" fillId="0" borderId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5" fillId="0" borderId="0"/>
  </cellStyleXfs>
  <cellXfs count="65">
    <xf numFmtId="0" fontId="0" fillId="0" borderId="0" xfId="0"/>
    <xf numFmtId="0" fontId="0" fillId="16" borderId="0" xfId="0" applyFill="1"/>
    <xf numFmtId="0" fontId="7" fillId="16" borderId="1" xfId="0" applyFont="1" applyFill="1" applyBorder="1"/>
    <xf numFmtId="167" fontId="8" fillId="16" borderId="2" xfId="0" applyNumberFormat="1" applyFont="1" applyFill="1" applyBorder="1" applyAlignment="1">
      <alignment horizontal="center"/>
    </xf>
    <xf numFmtId="0" fontId="7" fillId="16" borderId="3" xfId="0" applyFont="1" applyFill="1" applyBorder="1"/>
    <xf numFmtId="166" fontId="8" fillId="16" borderId="3" xfId="0" applyNumberFormat="1" applyFont="1" applyFill="1" applyBorder="1" applyAlignment="1">
      <alignment horizontal="center"/>
    </xf>
    <xf numFmtId="3" fontId="8" fillId="16" borderId="3" xfId="0" applyNumberFormat="1" applyFont="1" applyFill="1" applyBorder="1" applyAlignment="1">
      <alignment horizontal="center"/>
    </xf>
    <xf numFmtId="168" fontId="8" fillId="16" borderId="3" xfId="0" applyNumberFormat="1" applyFont="1" applyFill="1" applyBorder="1" applyAlignment="1">
      <alignment horizontal="center"/>
    </xf>
    <xf numFmtId="0" fontId="7" fillId="16" borderId="3" xfId="0" applyFont="1" applyFill="1" applyBorder="1" applyAlignment="1">
      <alignment wrapText="1"/>
    </xf>
    <xf numFmtId="165" fontId="7" fillId="16" borderId="4" xfId="0" applyNumberFormat="1" applyFont="1" applyFill="1" applyBorder="1" applyAlignment="1">
      <alignment horizontal="center" vertical="center"/>
    </xf>
    <xf numFmtId="0" fontId="0" fillId="17" borderId="0" xfId="0" applyFill="1"/>
    <xf numFmtId="0" fontId="6" fillId="17" borderId="5" xfId="0" applyFont="1" applyFill="1" applyBorder="1" applyAlignment="1">
      <alignment horizontal="center" wrapText="1"/>
    </xf>
    <xf numFmtId="0" fontId="1" fillId="17" borderId="5" xfId="0" applyFont="1" applyFill="1" applyBorder="1"/>
    <xf numFmtId="0" fontId="4" fillId="17" borderId="5" xfId="0" applyFont="1" applyFill="1" applyBorder="1"/>
    <xf numFmtId="169" fontId="5" fillId="17" borderId="6" xfId="0" applyNumberFormat="1" applyFont="1" applyFill="1" applyBorder="1" applyAlignment="1">
      <alignment horizontal="center" vertical="center"/>
    </xf>
    <xf numFmtId="0" fontId="3" fillId="17" borderId="0" xfId="0" applyFont="1" applyFill="1"/>
    <xf numFmtId="0" fontId="1" fillId="17" borderId="0" xfId="0" applyFont="1" applyFill="1"/>
    <xf numFmtId="49" fontId="0" fillId="17" borderId="0" xfId="0" applyNumberFormat="1" applyFill="1" applyAlignment="1">
      <alignment horizontal="center"/>
    </xf>
    <xf numFmtId="0" fontId="0" fillId="17" borderId="7" xfId="0" applyFill="1" applyBorder="1"/>
    <xf numFmtId="9" fontId="0" fillId="17" borderId="7" xfId="0" applyNumberFormat="1" applyFill="1" applyBorder="1"/>
    <xf numFmtId="166" fontId="16" fillId="18" borderId="3" xfId="0" applyNumberFormat="1" applyFont="1" applyFill="1" applyBorder="1" applyAlignment="1">
      <alignment horizontal="center"/>
    </xf>
    <xf numFmtId="0" fontId="7" fillId="16" borderId="8" xfId="0" applyFont="1" applyFill="1" applyBorder="1" applyAlignment="1">
      <alignment horizontal="center"/>
    </xf>
    <xf numFmtId="0" fontId="3" fillId="17" borderId="9" xfId="0" applyFont="1" applyFill="1" applyBorder="1" applyAlignment="1">
      <alignment horizontal="center" wrapText="1"/>
    </xf>
    <xf numFmtId="0" fontId="3" fillId="17" borderId="10" xfId="0" applyFont="1" applyFill="1" applyBorder="1" applyAlignment="1">
      <alignment horizontal="center" wrapText="1"/>
    </xf>
    <xf numFmtId="0" fontId="3" fillId="17" borderId="11" xfId="0" applyFont="1" applyFill="1" applyBorder="1" applyAlignment="1">
      <alignment horizontal="center" wrapText="1"/>
    </xf>
    <xf numFmtId="0" fontId="6" fillId="17" borderId="12" xfId="0" applyFont="1" applyFill="1" applyBorder="1" applyAlignment="1">
      <alignment horizontal="center" wrapText="1"/>
    </xf>
    <xf numFmtId="0" fontId="6" fillId="17" borderId="13" xfId="0" applyFont="1" applyFill="1" applyBorder="1" applyAlignment="1">
      <alignment horizontal="center" wrapText="1"/>
    </xf>
    <xf numFmtId="0" fontId="1" fillId="17" borderId="12" xfId="0" applyFont="1" applyFill="1" applyBorder="1"/>
    <xf numFmtId="0" fontId="1" fillId="17" borderId="13" xfId="0" applyFont="1" applyFill="1" applyBorder="1"/>
    <xf numFmtId="0" fontId="4" fillId="17" borderId="12" xfId="0" applyFont="1" applyFill="1" applyBorder="1"/>
    <xf numFmtId="0" fontId="4" fillId="17" borderId="13" xfId="0" applyFont="1" applyFill="1" applyBorder="1"/>
    <xf numFmtId="169" fontId="5" fillId="17" borderId="15" xfId="0" applyNumberFormat="1" applyFont="1" applyFill="1" applyBorder="1" applyAlignment="1">
      <alignment horizontal="center" vertical="center"/>
    </xf>
    <xf numFmtId="167" fontId="16" fillId="18" borderId="16" xfId="0" applyNumberFormat="1" applyFont="1" applyFill="1" applyBorder="1" applyAlignment="1">
      <alignment horizontal="center"/>
    </xf>
    <xf numFmtId="167" fontId="8" fillId="16" borderId="17" xfId="0" applyNumberFormat="1" applyFont="1" applyFill="1" applyBorder="1" applyAlignment="1">
      <alignment horizontal="center"/>
    </xf>
    <xf numFmtId="166" fontId="8" fillId="16" borderId="18" xfId="0" applyNumberFormat="1" applyFont="1" applyFill="1" applyBorder="1" applyAlignment="1">
      <alignment horizontal="center"/>
    </xf>
    <xf numFmtId="166" fontId="8" fillId="16" borderId="19" xfId="0" applyNumberFormat="1" applyFont="1" applyFill="1" applyBorder="1" applyAlignment="1">
      <alignment horizontal="center"/>
    </xf>
    <xf numFmtId="3" fontId="8" fillId="16" borderId="18" xfId="0" applyNumberFormat="1" applyFont="1" applyFill="1" applyBorder="1" applyAlignment="1">
      <alignment horizontal="center"/>
    </xf>
    <xf numFmtId="3" fontId="8" fillId="16" borderId="19" xfId="0" applyNumberFormat="1" applyFont="1" applyFill="1" applyBorder="1" applyAlignment="1">
      <alignment horizontal="center"/>
    </xf>
    <xf numFmtId="168" fontId="8" fillId="16" borderId="18" xfId="0" applyNumberFormat="1" applyFont="1" applyFill="1" applyBorder="1" applyAlignment="1">
      <alignment horizontal="center"/>
    </xf>
    <xf numFmtId="168" fontId="8" fillId="16" borderId="19" xfId="0" applyNumberFormat="1" applyFont="1" applyFill="1" applyBorder="1" applyAlignment="1">
      <alignment horizontal="center"/>
    </xf>
    <xf numFmtId="168" fontId="16" fillId="18" borderId="19" xfId="0" applyNumberFormat="1" applyFont="1" applyFill="1" applyBorder="1" applyAlignment="1">
      <alignment horizontal="center"/>
    </xf>
    <xf numFmtId="165" fontId="7" fillId="16" borderId="20" xfId="0" applyNumberFormat="1" applyFont="1" applyFill="1" applyBorder="1" applyAlignment="1">
      <alignment horizontal="center" vertical="center"/>
    </xf>
    <xf numFmtId="165" fontId="7" fillId="16" borderId="21" xfId="0" applyNumberFormat="1" applyFont="1" applyFill="1" applyBorder="1" applyAlignment="1">
      <alignment horizontal="center" vertical="center"/>
    </xf>
    <xf numFmtId="167" fontId="16" fillId="16" borderId="22" xfId="0" applyNumberFormat="1" applyFont="1" applyFill="1" applyBorder="1" applyAlignment="1">
      <alignment horizontal="center"/>
    </xf>
    <xf numFmtId="166" fontId="16" fillId="16" borderId="23" xfId="0" applyNumberFormat="1" applyFont="1" applyFill="1" applyBorder="1" applyAlignment="1">
      <alignment horizontal="center"/>
    </xf>
    <xf numFmtId="168" fontId="16" fillId="16" borderId="23" xfId="0" applyNumberFormat="1" applyFont="1" applyFill="1" applyBorder="1" applyAlignment="1">
      <alignment horizontal="center"/>
    </xf>
    <xf numFmtId="0" fontId="17" fillId="17" borderId="24" xfId="0" applyFont="1" applyFill="1" applyBorder="1"/>
    <xf numFmtId="0" fontId="17" fillId="17" borderId="25" xfId="0" applyFont="1" applyFill="1" applyBorder="1"/>
    <xf numFmtId="0" fontId="17" fillId="17" borderId="26" xfId="0" applyFont="1" applyFill="1" applyBorder="1"/>
    <xf numFmtId="0" fontId="17" fillId="17" borderId="27" xfId="0" applyFont="1" applyFill="1" applyBorder="1"/>
    <xf numFmtId="170" fontId="6" fillId="17" borderId="28" xfId="0" applyNumberFormat="1" applyFont="1" applyFill="1" applyBorder="1" applyAlignment="1">
      <alignment horizontal="center"/>
    </xf>
    <xf numFmtId="170" fontId="6" fillId="17" borderId="29" xfId="0" applyNumberFormat="1" applyFont="1" applyFill="1" applyBorder="1" applyAlignment="1">
      <alignment horizontal="center"/>
    </xf>
    <xf numFmtId="170" fontId="6" fillId="17" borderId="30" xfId="0" applyNumberFormat="1" applyFont="1" applyFill="1" applyBorder="1" applyAlignment="1">
      <alignment horizontal="center"/>
    </xf>
    <xf numFmtId="169" fontId="6" fillId="17" borderId="31" xfId="0" applyNumberFormat="1" applyFont="1" applyFill="1" applyBorder="1" applyAlignment="1">
      <alignment horizontal="center"/>
    </xf>
    <xf numFmtId="169" fontId="6" fillId="17" borderId="32" xfId="0" applyNumberFormat="1" applyFont="1" applyFill="1" applyBorder="1" applyAlignment="1">
      <alignment horizontal="center"/>
    </xf>
    <xf numFmtId="169" fontId="6" fillId="17" borderId="33" xfId="0" applyNumberFormat="1" applyFont="1" applyFill="1" applyBorder="1" applyAlignment="1">
      <alignment horizontal="center"/>
    </xf>
    <xf numFmtId="3" fontId="16" fillId="18" borderId="23" xfId="0" applyNumberFormat="1" applyFont="1" applyFill="1" applyBorder="1" applyAlignment="1">
      <alignment horizontal="center"/>
    </xf>
    <xf numFmtId="168" fontId="16" fillId="18" borderId="23" xfId="0" applyNumberFormat="1" applyFont="1" applyFill="1" applyBorder="1" applyAlignment="1">
      <alignment horizontal="center"/>
    </xf>
    <xf numFmtId="165" fontId="7" fillId="18" borderId="34" xfId="0" applyNumberFormat="1" applyFont="1" applyFill="1" applyBorder="1" applyAlignment="1">
      <alignment horizontal="center" vertical="center"/>
    </xf>
    <xf numFmtId="9" fontId="7" fillId="16" borderId="35" xfId="0" applyNumberFormat="1" applyFont="1" applyFill="1" applyBorder="1" applyAlignment="1">
      <alignment horizontal="center"/>
    </xf>
    <xf numFmtId="9" fontId="7" fillId="16" borderId="36" xfId="0" applyNumberFormat="1" applyFont="1" applyFill="1" applyBorder="1" applyAlignment="1">
      <alignment horizontal="center"/>
    </xf>
    <xf numFmtId="9" fontId="7" fillId="16" borderId="37" xfId="0" applyNumberFormat="1" applyFont="1" applyFill="1" applyBorder="1" applyAlignment="1">
      <alignment horizontal="center"/>
    </xf>
    <xf numFmtId="9" fontId="7" fillId="16" borderId="38" xfId="0" applyNumberFormat="1" applyFont="1" applyFill="1" applyBorder="1" applyAlignment="1">
      <alignment horizontal="center"/>
    </xf>
    <xf numFmtId="169" fontId="19" fillId="17" borderId="14" xfId="0" applyNumberFormat="1" applyFont="1" applyFill="1" applyBorder="1" applyAlignment="1">
      <alignment horizontal="center" vertical="center"/>
    </xf>
    <xf numFmtId="0" fontId="14" fillId="17" borderId="0" xfId="0" applyFont="1" applyFill="1" applyAlignment="1">
      <alignment horizontal="center" vertical="center" wrapText="1"/>
    </xf>
  </cellXfs>
  <cellStyles count="31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Euro" xfId="19" xr:uid="{00000000-0005-0000-0000-000012000000}"/>
    <cellStyle name="Euro 2" xfId="20" xr:uid="{00000000-0005-0000-0000-000013000000}"/>
    <cellStyle name="Komma 2" xfId="21" xr:uid="{00000000-0005-0000-0000-000014000000}"/>
    <cellStyle name="Komma 2 2" xfId="22" xr:uid="{00000000-0005-0000-0000-000015000000}"/>
    <cellStyle name="Komma 3" xfId="23" xr:uid="{00000000-0005-0000-0000-000016000000}"/>
    <cellStyle name="Prozent 2" xfId="24" xr:uid="{00000000-0005-0000-0000-000017000000}"/>
    <cellStyle name="Prozent 3" xfId="25" xr:uid="{00000000-0005-0000-0000-000018000000}"/>
    <cellStyle name="Prozent 4" xfId="26" xr:uid="{00000000-0005-0000-0000-000019000000}"/>
    <cellStyle name="Standard" xfId="0" builtinId="0"/>
    <cellStyle name="Standard 2" xfId="27" xr:uid="{00000000-0005-0000-0000-00001B000000}"/>
    <cellStyle name="Standard 2 2" xfId="28" xr:uid="{00000000-0005-0000-0000-00001C000000}"/>
    <cellStyle name="Standard 3" xfId="29" xr:uid="{00000000-0005-0000-0000-00001D000000}"/>
    <cellStyle name="Standard 4" xfId="30" xr:uid="{00000000-0005-0000-0000-00001E000000}"/>
  </cellStyles>
  <dxfs count="1">
    <dxf>
      <font>
        <condense val="0"/>
        <extend val="0"/>
        <color indexed="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'CF Treiber'!$C$3:$G$3</c:f>
              <c:strCache>
                <c:ptCount val="5"/>
                <c:pt idx="1">
                  <c:v>Menge</c:v>
                </c:pt>
                <c:pt idx="2">
                  <c:v>Preis</c:v>
                </c:pt>
                <c:pt idx="3">
                  <c:v>var. Kosten</c:v>
                </c:pt>
                <c:pt idx="4">
                  <c:v>Fixkosten</c:v>
                </c:pt>
              </c:strCache>
            </c:strRef>
          </c:cat>
          <c:val>
            <c:numRef>
              <c:f>'CF Treiber'!#REF!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'CF Treiber'!#REF!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A4B-4E62-86D8-4D9409866245}"/>
            </c:ext>
          </c:extLst>
        </c:ser>
        <c:ser>
          <c:idx val="1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'CF Treiber'!$C$3:$G$3</c:f>
              <c:strCache>
                <c:ptCount val="5"/>
                <c:pt idx="1">
                  <c:v>Menge</c:v>
                </c:pt>
                <c:pt idx="2">
                  <c:v>Preis</c:v>
                </c:pt>
                <c:pt idx="3">
                  <c:v>var. Kosten</c:v>
                </c:pt>
                <c:pt idx="4">
                  <c:v>Fixkosten</c:v>
                </c:pt>
              </c:strCache>
            </c:strRef>
          </c:cat>
          <c:val>
            <c:numRef>
              <c:f>'CF Treiber'!#REF!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'CF Treiber'!#REF!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A4B-4E62-86D8-4D9409866245}"/>
            </c:ext>
          </c:extLst>
        </c:ser>
        <c:ser>
          <c:idx val="2"/>
          <c:order val="2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'CF Treiber'!$C$3:$G$3</c:f>
              <c:strCache>
                <c:ptCount val="5"/>
                <c:pt idx="1">
                  <c:v>Menge</c:v>
                </c:pt>
                <c:pt idx="2">
                  <c:v>Preis</c:v>
                </c:pt>
                <c:pt idx="3">
                  <c:v>var. Kosten</c:v>
                </c:pt>
                <c:pt idx="4">
                  <c:v>Fixkosten</c:v>
                </c:pt>
              </c:strCache>
            </c:strRef>
          </c:cat>
          <c:val>
            <c:numRef>
              <c:f>'CF Treiber'!#REF!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'CF Treiber'!#REF!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A4B-4E62-86D8-4D9409866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3138448"/>
        <c:axId val="1"/>
      </c:lineChart>
      <c:catAx>
        <c:axId val="38313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[$€-2]\ 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3138448"/>
        <c:crosses val="autoZero"/>
        <c:crossBetween val="midCat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E0E0E0" mc:Ignorable="a14" a14:legacySpreadsheetColorIndex="22">
                <a:gamma/>
                <a:tint val="48627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Auswirkung einer Veränderung in ...</a:t>
            </a:r>
          </a:p>
        </c:rich>
      </c:tx>
      <c:layout>
        <c:manualLayout>
          <c:xMode val="edge"/>
          <c:yMode val="edge"/>
          <c:x val="0.34250002433255794"/>
          <c:y val="2.37154150197628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25"/>
          <c:y val="0.15810307193187981"/>
          <c:w val="0.71"/>
          <c:h val="0.6996060932985681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'CF Treiber'!$B$40</c:f>
              <c:strCache>
                <c:ptCount val="1"/>
                <c:pt idx="0">
                  <c:v>Umsatz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666699" mc:Ignorable="a14" a14:legacySpreadsheetColorIndex="54"/>
                </a:gs>
                <a:gs pos="50000">
                  <a:srgbClr xmlns:mc="http://schemas.openxmlformats.org/markup-compatibility/2006" xmlns:a14="http://schemas.microsoft.com/office/drawing/2010/main" val="8B8BB2" mc:Ignorable="a14" a14:legacySpreadsheetColorIndex="54">
                    <a:gamma/>
                    <a:tint val="75686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666699" mc:Ignorable="a14" a14:legacySpreadsheetColorIndex="54"/>
                </a:gs>
              </a:gsLst>
              <a:lin ang="5400000" scaled="1"/>
            </a:gra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'CF Treiber'!$C$39:$G$39</c:f>
              <c:strCache>
                <c:ptCount val="5"/>
                <c:pt idx="0">
                  <c:v>BASIS</c:v>
                </c:pt>
                <c:pt idx="1">
                  <c:v>... Menge</c:v>
                </c:pt>
                <c:pt idx="2">
                  <c:v>... Preis</c:v>
                </c:pt>
                <c:pt idx="3">
                  <c:v>... var. Kosten</c:v>
                </c:pt>
                <c:pt idx="4">
                  <c:v>... Fixkosten</c:v>
                </c:pt>
              </c:strCache>
            </c:strRef>
          </c:cat>
          <c:val>
            <c:numRef>
              <c:f>'CF Treiber'!$C$40:$G$40</c:f>
            </c:numRef>
          </c:val>
          <c:extLst>
            <c:ext xmlns:c16="http://schemas.microsoft.com/office/drawing/2014/chart" uri="{C3380CC4-5D6E-409C-BE32-E72D297353CC}">
              <c16:uniqueId val="{00000000-9D63-45DC-BB83-4561A99E8A0F}"/>
            </c:ext>
          </c:extLst>
        </c:ser>
        <c:ser>
          <c:idx val="1"/>
          <c:order val="1"/>
          <c:tx>
            <c:strRef>
              <c:f>'CF Treiber'!$B$41</c:f>
              <c:strCache>
                <c:ptCount val="1"/>
                <c:pt idx="0">
                  <c:v>var. Kosten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9900" mc:Ignorable="a14" a14:legacySpreadsheetColorIndex="52"/>
                </a:gs>
                <a:gs pos="50000">
                  <a:srgbClr xmlns:mc="http://schemas.openxmlformats.org/markup-compatibility/2006" xmlns:a14="http://schemas.microsoft.com/office/drawing/2010/main" val="FFC774" mc:Ignorable="a14" a14:legacySpreadsheetColorIndex="52">
                    <a:gamma/>
                    <a:tint val="54510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9900" mc:Ignorable="a14" a14:legacySpreadsheetColorIndex="52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'CF Treiber'!$C$39:$G$39</c:f>
              <c:strCache>
                <c:ptCount val="5"/>
                <c:pt idx="0">
                  <c:v>BASIS</c:v>
                </c:pt>
                <c:pt idx="1">
                  <c:v>... Menge</c:v>
                </c:pt>
                <c:pt idx="2">
                  <c:v>... Preis</c:v>
                </c:pt>
                <c:pt idx="3">
                  <c:v>... var. Kosten</c:v>
                </c:pt>
                <c:pt idx="4">
                  <c:v>... Fixkosten</c:v>
                </c:pt>
              </c:strCache>
            </c:strRef>
          </c:cat>
          <c:val>
            <c:numRef>
              <c:f>'CF Treiber'!$C$41:$G$41</c:f>
              <c:numCache>
                <c:formatCode>General</c:formatCode>
                <c:ptCount val="5"/>
                <c:pt idx="0">
                  <c:v>51916.799999999996</c:v>
                </c:pt>
                <c:pt idx="1">
                  <c:v>51916.799999999996</c:v>
                </c:pt>
                <c:pt idx="2">
                  <c:v>51916.799999999996</c:v>
                </c:pt>
                <c:pt idx="3">
                  <c:v>51916.799999999996</c:v>
                </c:pt>
                <c:pt idx="4">
                  <c:v>51916.799999999996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63-45DC-BB83-4561A99E8A0F}"/>
            </c:ext>
          </c:extLst>
        </c:ser>
        <c:ser>
          <c:idx val="2"/>
          <c:order val="2"/>
          <c:tx>
            <c:strRef>
              <c:f>'CF Treiber'!$B$42</c:f>
              <c:strCache>
                <c:ptCount val="1"/>
                <c:pt idx="0">
                  <c:v>Fixkosten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666699" mc:Ignorable="a14" a14:legacySpreadsheetColorIndex="54"/>
                </a:gs>
                <a:gs pos="50000">
                  <a:srgbClr xmlns:mc="http://schemas.openxmlformats.org/markup-compatibility/2006" xmlns:a14="http://schemas.microsoft.com/office/drawing/2010/main" val="CBCBDD" mc:Ignorable="a14" a14:legacySpreadsheetColorIndex="54">
                    <a:gamma/>
                    <a:tint val="3372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666699" mc:Ignorable="a14" a14:legacySpreadsheetColorIndex="54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'CF Treiber'!$C$39:$G$39</c:f>
              <c:strCache>
                <c:ptCount val="5"/>
                <c:pt idx="0">
                  <c:v>BASIS</c:v>
                </c:pt>
                <c:pt idx="1">
                  <c:v>... Menge</c:v>
                </c:pt>
                <c:pt idx="2">
                  <c:v>... Preis</c:v>
                </c:pt>
                <c:pt idx="3">
                  <c:v>... var. Kosten</c:v>
                </c:pt>
                <c:pt idx="4">
                  <c:v>... Fixkosten</c:v>
                </c:pt>
              </c:strCache>
            </c:strRef>
          </c:cat>
          <c:val>
            <c:numRef>
              <c:f>'CF Treiber'!$C$42:$G$42</c:f>
              <c:numCache>
                <c:formatCode>General</c:formatCode>
                <c:ptCount val="5"/>
                <c:pt idx="0">
                  <c:v>129676</c:v>
                </c:pt>
                <c:pt idx="1">
                  <c:v>129676</c:v>
                </c:pt>
                <c:pt idx="2">
                  <c:v>129676</c:v>
                </c:pt>
                <c:pt idx="3">
                  <c:v>129676</c:v>
                </c:pt>
                <c:pt idx="4">
                  <c:v>129676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63-45DC-BB83-4561A99E8A0F}"/>
            </c:ext>
          </c:extLst>
        </c:ser>
        <c:ser>
          <c:idx val="3"/>
          <c:order val="3"/>
          <c:tx>
            <c:strRef>
              <c:f>'CF Treiber'!$B$43</c:f>
              <c:strCache>
                <c:ptCount val="1"/>
                <c:pt idx="0">
                  <c:v>Cash Flow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3366" mc:Ignorable="a14" a14:legacySpreadsheetColorIndex="61"/>
                </a:gs>
                <a:gs pos="50000">
                  <a:srgbClr xmlns:mc="http://schemas.openxmlformats.org/markup-compatibility/2006" xmlns:a14="http://schemas.microsoft.com/office/drawing/2010/main" val="B4698E" mc:Ignorable="a14" a14:legacySpreadsheetColorIndex="61">
                    <a:gamma/>
                    <a:tint val="7372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993366" mc:Ignorable="a14" a14:legacySpreadsheetColorIndex="61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'CF Treiber'!$C$39:$G$39</c:f>
              <c:strCache>
                <c:ptCount val="5"/>
                <c:pt idx="0">
                  <c:v>BASIS</c:v>
                </c:pt>
                <c:pt idx="1">
                  <c:v>... Menge</c:v>
                </c:pt>
                <c:pt idx="2">
                  <c:v>... Preis</c:v>
                </c:pt>
                <c:pt idx="3">
                  <c:v>... var. Kosten</c:v>
                </c:pt>
                <c:pt idx="4">
                  <c:v>... Fixkosten</c:v>
                </c:pt>
              </c:strCache>
            </c:strRef>
          </c:cat>
          <c:val>
            <c:numRef>
              <c:f>'CF Treiber'!$C$43:$G$43</c:f>
              <c:numCache>
                <c:formatCode>General</c:formatCode>
                <c:ptCount val="5"/>
                <c:pt idx="0">
                  <c:v>56359.200000000012</c:v>
                </c:pt>
                <c:pt idx="1">
                  <c:v>56359.200000000012</c:v>
                </c:pt>
                <c:pt idx="2">
                  <c:v>56359.200000000012</c:v>
                </c:pt>
                <c:pt idx="3">
                  <c:v>56359.200000000012</c:v>
                </c:pt>
                <c:pt idx="4">
                  <c:v>56359.200000000012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63-45DC-BB83-4561A99E8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83140448"/>
        <c:axId val="1"/>
      </c:barChart>
      <c:catAx>
        <c:axId val="3831404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3140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475285167494448"/>
          <c:y val="0.14173732418125876"/>
          <c:w val="0.186573304097746"/>
          <c:h val="0.5708864446189588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trlProps/ctrlProp1.xml><?xml version="1.0" encoding="utf-8"?>
<formControlPr xmlns="http://schemas.microsoft.com/office/spreadsheetml/2009/9/main" objectType="Scroll" dx="15" fmlaLink="$F$5" horiz="1" inc="5" max="100" page="10" val="50"/>
</file>

<file path=xl/ctrlProps/ctrlProp2.xml><?xml version="1.0" encoding="utf-8"?>
<formControlPr xmlns="http://schemas.microsoft.com/office/spreadsheetml/2009/9/main" objectType="Scroll" dx="15" fmlaLink="$D$5" horiz="1" inc="5" max="100" page="10" val="50"/>
</file>

<file path=xl/ctrlProps/ctrlProp3.xml><?xml version="1.0" encoding="utf-8"?>
<formControlPr xmlns="http://schemas.microsoft.com/office/spreadsheetml/2009/9/main" objectType="Scroll" dx="15" fmlaLink="$E$5" horiz="1" inc="5" max="100" page="10" val="50"/>
</file>

<file path=xl/ctrlProps/ctrlProp4.xml><?xml version="1.0" encoding="utf-8"?>
<formControlPr xmlns="http://schemas.microsoft.com/office/spreadsheetml/2009/9/main" objectType="Scroll" dx="15" fmlaLink="$G$5" horiz="1" inc="5" max="100" page="10" val="5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17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1100" name="Diagramm 4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19050</xdr:colOff>
          <xdr:row>3</xdr:row>
          <xdr:rowOff>19050</xdr:rowOff>
        </xdr:from>
        <xdr:to>
          <xdr:col>5</xdr:col>
          <xdr:colOff>1257300</xdr:colOff>
          <xdr:row>4</xdr:row>
          <xdr:rowOff>76200</xdr:rowOff>
        </xdr:to>
        <xdr:sp macro="" textlink="">
          <xdr:nvSpPr>
            <xdr:cNvPr id="1029" name="Scroll Bar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12700</xdr:colOff>
          <xdr:row>3</xdr:row>
          <xdr:rowOff>19050</xdr:rowOff>
        </xdr:from>
        <xdr:to>
          <xdr:col>4</xdr:col>
          <xdr:colOff>0</xdr:colOff>
          <xdr:row>4</xdr:row>
          <xdr:rowOff>69850</xdr:rowOff>
        </xdr:to>
        <xdr:sp macro="" textlink="">
          <xdr:nvSpPr>
            <xdr:cNvPr id="1032" name="Scroll Bar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12700</xdr:colOff>
          <xdr:row>3</xdr:row>
          <xdr:rowOff>19050</xdr:rowOff>
        </xdr:from>
        <xdr:to>
          <xdr:col>5</xdr:col>
          <xdr:colOff>0</xdr:colOff>
          <xdr:row>4</xdr:row>
          <xdr:rowOff>76200</xdr:rowOff>
        </xdr:to>
        <xdr:sp macro="" textlink="">
          <xdr:nvSpPr>
            <xdr:cNvPr id="1033" name="Scroll Bar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12700</xdr:colOff>
          <xdr:row>3</xdr:row>
          <xdr:rowOff>19050</xdr:rowOff>
        </xdr:from>
        <xdr:to>
          <xdr:col>6</xdr:col>
          <xdr:colOff>1263650</xdr:colOff>
          <xdr:row>4</xdr:row>
          <xdr:rowOff>69850</xdr:rowOff>
        </xdr:to>
        <xdr:sp macro="" textlink="">
          <xdr:nvSpPr>
            <xdr:cNvPr id="1034" name="Scroll Bar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50800</xdr:colOff>
      <xdr:row>16</xdr:row>
      <xdr:rowOff>38100</xdr:rowOff>
    </xdr:from>
    <xdr:to>
      <xdr:col>6</xdr:col>
      <xdr:colOff>863600</xdr:colOff>
      <xdr:row>31</xdr:row>
      <xdr:rowOff>25400</xdr:rowOff>
    </xdr:to>
    <xdr:graphicFrame macro="">
      <xdr:nvGraphicFramePr>
        <xdr:cNvPr id="1101" name="Diagramm 1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_Offline_Workspace\Helmut\2%20PROJ%20HL\1%20AKT%20PROJ\Wagner%20Cordial%20Sanotel%20Bad%20Gastein%20HL%2010075\5%20AUS%20int\KER%20Cordial%202009%202010%20V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_Offline_Workspace\Helmut\pr&#228;sentation%20fr&#252;hjahrsforum\Break%20Even%20Berechnung%20Hotelzuba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Basisdaten)"/>
      <sheetName val="Deckblatt"/>
      <sheetName val="Einleitung"/>
      <sheetName val="Management Summary"/>
      <sheetName val="Kennzahlen"/>
      <sheetName val="Monats-Auslastung"/>
      <sheetName val="Auslastungs-Diagramm"/>
      <sheetName val="Tages-Auslastung "/>
      <sheetName val="Wechselwirkung"/>
      <sheetName val="KERF"/>
      <sheetName val="Aufstellung WES"/>
      <sheetName val="2009 bereinigt"/>
      <sheetName val="2008 bereinigt"/>
      <sheetName val="Verbindlichkeiten"/>
      <sheetName val="Break Even"/>
      <sheetName val="(Dateneingabe N)"/>
      <sheetName val="(Dateneingabe N -1)"/>
      <sheetName val="(Dateneingabe N -2)"/>
      <sheetName val="(Benchmarks)"/>
      <sheetName val="(Benchmarkauswahl)"/>
      <sheetName val="(Erklärungen)"/>
      <sheetName val="(Datenexport)"/>
      <sheetName val="Saldenliste 2008"/>
      <sheetName val="Saldenliste 2009"/>
      <sheetName val="Saldenliste MOnate 2009"/>
      <sheetName val="Umsätze Auslastungen Cordial"/>
      <sheetName val="Pers.Daten 09 (1)"/>
      <sheetName val="Pers.Daten 09 (2)"/>
      <sheetName val="Saldenliste Aug. 2010"/>
      <sheetName val="Saldenliste 09"/>
      <sheetName val="Saldenliste 08"/>
      <sheetName val="Saldenliste 07"/>
      <sheetName val="Alter"/>
      <sheetName val="Gastmotive"/>
      <sheetName val="Länder"/>
      <sheetName val="Marktsegment"/>
      <sheetName val="Partner Sommer"/>
      <sheetName val="Partner Winter"/>
      <sheetName val="Vertr.Wege"/>
      <sheetName val="Zimmerbelegung Tage 09"/>
      <sheetName val="Zimmerbelegung Tage 10"/>
      <sheetName val="Tabelle1"/>
      <sheetName val="Tabelle3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ielgruppenoptimierung"/>
      <sheetName val="Stellenplan 2007"/>
      <sheetName val="MAKO 2007"/>
      <sheetName val="BREAK EVEN"/>
      <sheetName val="Deckblatt"/>
      <sheetName val="Beschreibung"/>
      <sheetName val="KV-Löhne"/>
      <sheetName val="Lohnnebenkosten"/>
      <sheetName val="Brutto-Netto-Tabelle"/>
      <sheetName val="Monatsvergleich"/>
      <sheetName val="MAKO Grafik"/>
      <sheetName val="Nov"/>
      <sheetName val="Dez"/>
      <sheetName val="Jän"/>
      <sheetName val="Feb"/>
      <sheetName val="Mär"/>
      <sheetName val="Apr"/>
      <sheetName val="Mai"/>
      <sheetName val="Jun"/>
      <sheetName val="Jul"/>
      <sheetName val="Aug"/>
      <sheetName val="Sep"/>
      <sheetName val="Okt"/>
      <sheetName val="Stellenplan_2007"/>
      <sheetName val="MAKO_2007"/>
      <sheetName val="BREAK_EVEN"/>
      <sheetName val="MAKO_Graf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4"/>
  <sheetViews>
    <sheetView showGridLines="0" tabSelected="1" zoomScale="90" zoomScaleNormal="90" workbookViewId="0">
      <selection activeCell="B6" sqref="B6:C8"/>
    </sheetView>
  </sheetViews>
  <sheetFormatPr baseColWidth="10" defaultColWidth="11.453125" defaultRowHeight="12.5" outlineLevelRow="1" x14ac:dyDescent="0.25"/>
  <cols>
    <col min="1" max="1" width="1.1796875" style="10" customWidth="1"/>
    <col min="2" max="2" width="24" style="10" customWidth="1"/>
    <col min="3" max="3" width="16.26953125" style="10" customWidth="1"/>
    <col min="4" max="6" width="18.81640625" style="10" customWidth="1"/>
    <col min="7" max="7" width="27.1796875" style="10" customWidth="1"/>
    <col min="8" max="8" width="1.1796875" style="10" customWidth="1"/>
    <col min="9" max="16384" width="11.453125" style="10"/>
  </cols>
  <sheetData>
    <row r="1" spans="1:7" ht="8.25" customHeight="1" x14ac:dyDescent="0.25">
      <c r="A1" s="64" t="s">
        <v>0</v>
      </c>
      <c r="B1" s="64"/>
      <c r="C1" s="64"/>
    </row>
    <row r="2" spans="1:7" ht="15.5" outlineLevel="1" x14ac:dyDescent="0.35">
      <c r="A2" s="64"/>
      <c r="B2" s="64"/>
      <c r="C2" s="64"/>
      <c r="D2" s="22" t="s">
        <v>1</v>
      </c>
      <c r="E2" s="23" t="s">
        <v>1</v>
      </c>
      <c r="F2" s="23" t="s">
        <v>1</v>
      </c>
      <c r="G2" s="24" t="s">
        <v>1</v>
      </c>
    </row>
    <row r="3" spans="1:7" ht="18" customHeight="1" x14ac:dyDescent="0.4">
      <c r="A3" s="64"/>
      <c r="B3" s="64"/>
      <c r="C3" s="64"/>
      <c r="D3" s="25" t="s">
        <v>2</v>
      </c>
      <c r="E3" s="11" t="s">
        <v>3</v>
      </c>
      <c r="F3" s="11" t="s">
        <v>4</v>
      </c>
      <c r="G3" s="26" t="s">
        <v>5</v>
      </c>
    </row>
    <row r="4" spans="1:7" ht="12.75" customHeight="1" outlineLevel="1" x14ac:dyDescent="0.3">
      <c r="A4" s="64"/>
      <c r="B4" s="64"/>
      <c r="C4" s="64"/>
      <c r="D4" s="27"/>
      <c r="E4" s="12"/>
      <c r="F4" s="12"/>
      <c r="G4" s="28"/>
    </row>
    <row r="5" spans="1:7" ht="12.75" customHeight="1" outlineLevel="1" thickBot="1" x14ac:dyDescent="0.35">
      <c r="A5" s="64"/>
      <c r="B5" s="64"/>
      <c r="C5" s="64"/>
      <c r="D5" s="29">
        <v>50</v>
      </c>
      <c r="E5" s="13">
        <v>50</v>
      </c>
      <c r="F5" s="13">
        <v>50</v>
      </c>
      <c r="G5" s="30">
        <v>50</v>
      </c>
    </row>
    <row r="6" spans="1:7" ht="21" customHeight="1" thickBot="1" x14ac:dyDescent="0.4">
      <c r="B6" s="1"/>
      <c r="C6" s="21" t="s">
        <v>6</v>
      </c>
      <c r="D6" s="63">
        <f>(+D5-50)/100</f>
        <v>0</v>
      </c>
      <c r="E6" s="14">
        <f>(+E5-50)/100</f>
        <v>0</v>
      </c>
      <c r="F6" s="14">
        <f>(+F5-50)/100</f>
        <v>0</v>
      </c>
      <c r="G6" s="31">
        <f>(+G5-50)/100</f>
        <v>0</v>
      </c>
    </row>
    <row r="7" spans="1:7" ht="15.5" x14ac:dyDescent="0.35">
      <c r="B7" s="2" t="s">
        <v>7</v>
      </c>
      <c r="C7" s="43">
        <v>5408</v>
      </c>
      <c r="D7" s="32">
        <f>+$C$7+$C$7*D6</f>
        <v>5408</v>
      </c>
      <c r="E7" s="3">
        <f>+C7</f>
        <v>5408</v>
      </c>
      <c r="F7" s="3">
        <f>+C7</f>
        <v>5408</v>
      </c>
      <c r="G7" s="33">
        <f>+C7</f>
        <v>5408</v>
      </c>
    </row>
    <row r="8" spans="1:7" ht="15.5" x14ac:dyDescent="0.35">
      <c r="B8" s="4" t="s">
        <v>8</v>
      </c>
      <c r="C8" s="44">
        <v>44</v>
      </c>
      <c r="D8" s="34">
        <f>+$C$8</f>
        <v>44</v>
      </c>
      <c r="E8" s="20">
        <f>+C8+C8*E6</f>
        <v>44</v>
      </c>
      <c r="F8" s="5">
        <f>+C8</f>
        <v>44</v>
      </c>
      <c r="G8" s="35">
        <f>+C8</f>
        <v>44</v>
      </c>
    </row>
    <row r="9" spans="1:7" ht="15.5" x14ac:dyDescent="0.35">
      <c r="B9" s="4" t="s">
        <v>9</v>
      </c>
      <c r="C9" s="56">
        <f>+C8*C7</f>
        <v>237952</v>
      </c>
      <c r="D9" s="36">
        <f>+D8*D7</f>
        <v>237952</v>
      </c>
      <c r="E9" s="6">
        <f>+E8*E7</f>
        <v>237952</v>
      </c>
      <c r="F9" s="6">
        <f>+C9</f>
        <v>237952</v>
      </c>
      <c r="G9" s="37">
        <f>+C9</f>
        <v>237952</v>
      </c>
    </row>
    <row r="10" spans="1:7" ht="15.5" x14ac:dyDescent="0.35">
      <c r="B10" s="4" t="s">
        <v>10</v>
      </c>
      <c r="C10" s="44">
        <v>9.6</v>
      </c>
      <c r="D10" s="34">
        <f>+C10</f>
        <v>9.6</v>
      </c>
      <c r="E10" s="5">
        <f>+C10</f>
        <v>9.6</v>
      </c>
      <c r="F10" s="20">
        <f>+C10*F6+C10</f>
        <v>9.6</v>
      </c>
      <c r="G10" s="35">
        <f>+C10</f>
        <v>9.6</v>
      </c>
    </row>
    <row r="11" spans="1:7" ht="15.5" x14ac:dyDescent="0.35">
      <c r="B11" s="4" t="s">
        <v>11</v>
      </c>
      <c r="C11" s="57">
        <f>+C7*C10</f>
        <v>51916.799999999996</v>
      </c>
      <c r="D11" s="38">
        <f>+D10*D7</f>
        <v>51916.799999999996</v>
      </c>
      <c r="E11" s="7">
        <f>+E10*E7</f>
        <v>51916.799999999996</v>
      </c>
      <c r="F11" s="7">
        <f>+F10*F7</f>
        <v>51916.799999999996</v>
      </c>
      <c r="G11" s="39">
        <f>+C11</f>
        <v>51916.799999999996</v>
      </c>
    </row>
    <row r="12" spans="1:7" ht="15.5" x14ac:dyDescent="0.35">
      <c r="B12" s="4" t="s">
        <v>5</v>
      </c>
      <c r="C12" s="45">
        <v>129676</v>
      </c>
      <c r="D12" s="38">
        <f>+$C$12</f>
        <v>129676</v>
      </c>
      <c r="E12" s="7">
        <f>+$C$12</f>
        <v>129676</v>
      </c>
      <c r="F12" s="7">
        <f>+C12</f>
        <v>129676</v>
      </c>
      <c r="G12" s="40">
        <f>+C12+C12*G6</f>
        <v>129676</v>
      </c>
    </row>
    <row r="13" spans="1:7" ht="36" x14ac:dyDescent="0.25">
      <c r="B13" s="8" t="s">
        <v>12</v>
      </c>
      <c r="C13" s="58">
        <f>+C9-C11-C12</f>
        <v>56359.200000000012</v>
      </c>
      <c r="D13" s="41">
        <f>+D9-D11-D12</f>
        <v>56359.200000000012</v>
      </c>
      <c r="E13" s="9">
        <f>+E9-E11-E12</f>
        <v>56359.200000000012</v>
      </c>
      <c r="F13" s="9">
        <f>+F9-F11-F12</f>
        <v>56359.200000000012</v>
      </c>
      <c r="G13" s="42">
        <f>+G9-G11-G12</f>
        <v>56359.200000000012</v>
      </c>
    </row>
    <row r="14" spans="1:7" ht="16" thickBot="1" x14ac:dyDescent="0.4">
      <c r="B14" s="8" t="s">
        <v>13</v>
      </c>
      <c r="C14" s="59">
        <f>+C13/C9</f>
        <v>0.23685112963959123</v>
      </c>
      <c r="D14" s="60">
        <f>+D13/D9</f>
        <v>0.23685112963959123</v>
      </c>
      <c r="E14" s="61">
        <f>+E13/E9</f>
        <v>0.23685112963959123</v>
      </c>
      <c r="F14" s="61">
        <f>+F13/F9</f>
        <v>0.23685112963959123</v>
      </c>
      <c r="G14" s="62">
        <f>+G13/G9</f>
        <v>0.23685112963959123</v>
      </c>
    </row>
    <row r="15" spans="1:7" s="15" customFormat="1" ht="19.5" customHeight="1" x14ac:dyDescent="0.4">
      <c r="B15" s="46" t="s">
        <v>14</v>
      </c>
      <c r="C15" s="47"/>
      <c r="D15" s="50">
        <f>D13-$C$13</f>
        <v>0</v>
      </c>
      <c r="E15" s="51">
        <f>E13-$C$13</f>
        <v>0</v>
      </c>
      <c r="F15" s="51">
        <f>F13-$C$13</f>
        <v>0</v>
      </c>
      <c r="G15" s="52">
        <f>G13-$C$13</f>
        <v>0</v>
      </c>
    </row>
    <row r="16" spans="1:7" s="15" customFormat="1" ht="19.5" customHeight="1" thickBot="1" x14ac:dyDescent="0.45">
      <c r="B16" s="48" t="s">
        <v>15</v>
      </c>
      <c r="C16" s="49"/>
      <c r="D16" s="53">
        <f>+(D13-$C$13)/$C$13</f>
        <v>0</v>
      </c>
      <c r="E16" s="54">
        <f>+(E13-$C$13)/$C$13</f>
        <v>0</v>
      </c>
      <c r="F16" s="54">
        <f>+(F13-$C$13)/$C$13</f>
        <v>0</v>
      </c>
      <c r="G16" s="55">
        <f>+(G13-$C$13)/$C$13</f>
        <v>0</v>
      </c>
    </row>
    <row r="17" spans="3:7" ht="13" x14ac:dyDescent="0.3">
      <c r="C17" s="16"/>
      <c r="D17" s="16"/>
      <c r="E17" s="16"/>
      <c r="F17" s="16"/>
      <c r="G17" s="16"/>
    </row>
    <row r="38" spans="2:7" x14ac:dyDescent="0.25">
      <c r="D38" s="17"/>
      <c r="E38" s="17"/>
      <c r="F38" s="17"/>
      <c r="G38" s="17"/>
    </row>
    <row r="39" spans="2:7" x14ac:dyDescent="0.25">
      <c r="B39" s="18"/>
      <c r="C39" s="18" t="str">
        <f>+C6</f>
        <v>BASIS</v>
      </c>
      <c r="D39" s="19" t="s">
        <v>16</v>
      </c>
      <c r="E39" s="18" t="s">
        <v>17</v>
      </c>
      <c r="F39" s="18" t="s">
        <v>18</v>
      </c>
      <c r="G39" s="18" t="s">
        <v>19</v>
      </c>
    </row>
    <row r="40" spans="2:7" hidden="1" outlineLevel="1" x14ac:dyDescent="0.25">
      <c r="B40" s="18" t="str">
        <f t="shared" ref="B40:G40" si="0">+B9</f>
        <v>Umsatz</v>
      </c>
      <c r="C40" s="18">
        <f t="shared" si="0"/>
        <v>237952</v>
      </c>
      <c r="D40" s="18">
        <f t="shared" si="0"/>
        <v>237952</v>
      </c>
      <c r="E40" s="18">
        <f t="shared" si="0"/>
        <v>237952</v>
      </c>
      <c r="F40" s="18">
        <f t="shared" si="0"/>
        <v>237952</v>
      </c>
      <c r="G40" s="18">
        <f t="shared" si="0"/>
        <v>237952</v>
      </c>
    </row>
    <row r="41" spans="2:7" collapsed="1" x14ac:dyDescent="0.25">
      <c r="B41" s="18" t="s">
        <v>4</v>
      </c>
      <c r="C41" s="18">
        <f t="shared" ref="C41:G43" si="1">+C11</f>
        <v>51916.799999999996</v>
      </c>
      <c r="D41" s="18">
        <f t="shared" si="1"/>
        <v>51916.799999999996</v>
      </c>
      <c r="E41" s="18">
        <f t="shared" si="1"/>
        <v>51916.799999999996</v>
      </c>
      <c r="F41" s="18">
        <f t="shared" si="1"/>
        <v>51916.799999999996</v>
      </c>
      <c r="G41" s="18">
        <f t="shared" si="1"/>
        <v>51916.799999999996</v>
      </c>
    </row>
    <row r="42" spans="2:7" x14ac:dyDescent="0.25">
      <c r="B42" s="18" t="str">
        <f>+B12</f>
        <v>Fixkosten</v>
      </c>
      <c r="C42" s="18">
        <f t="shared" si="1"/>
        <v>129676</v>
      </c>
      <c r="D42" s="18">
        <f t="shared" si="1"/>
        <v>129676</v>
      </c>
      <c r="E42" s="18">
        <f t="shared" si="1"/>
        <v>129676</v>
      </c>
      <c r="F42" s="18">
        <f t="shared" si="1"/>
        <v>129676</v>
      </c>
      <c r="G42" s="18">
        <f t="shared" si="1"/>
        <v>129676</v>
      </c>
    </row>
    <row r="43" spans="2:7" x14ac:dyDescent="0.25">
      <c r="B43" s="18" t="s">
        <v>20</v>
      </c>
      <c r="C43" s="18">
        <f t="shared" si="1"/>
        <v>56359.200000000012</v>
      </c>
      <c r="D43" s="18">
        <f t="shared" si="1"/>
        <v>56359.200000000012</v>
      </c>
      <c r="E43" s="18">
        <f t="shared" si="1"/>
        <v>56359.200000000012</v>
      </c>
      <c r="F43" s="18">
        <f t="shared" si="1"/>
        <v>56359.200000000012</v>
      </c>
      <c r="G43" s="18">
        <f t="shared" si="1"/>
        <v>56359.200000000012</v>
      </c>
    </row>
    <row r="44" spans="2:7" x14ac:dyDescent="0.25">
      <c r="B44" s="18"/>
      <c r="C44" s="18"/>
      <c r="D44" s="18"/>
      <c r="E44" s="18"/>
      <c r="F44" s="18"/>
      <c r="G44" s="18"/>
    </row>
  </sheetData>
  <mergeCells count="1">
    <mergeCell ref="A1:C5"/>
  </mergeCells>
  <phoneticPr fontId="0" type="noConversion"/>
  <conditionalFormatting sqref="D15:G16">
    <cfRule type="cellIs" dxfId="0" priority="1" stopIfTrue="1" operator="greaterThan">
      <formula>0</formula>
    </cfRule>
  </conditionalFormatting>
  <pageMargins left="0.78740157499999996" right="0.78740157499999996" top="0.984251969" bottom="0.984251969" header="0.4921259845" footer="0.4921259845"/>
  <pageSetup paperSize="9" scale="7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Scroll Bar 5">
              <controlPr defaultSize="0" autoPict="0">
                <anchor>
                  <from>
                    <xdr:col>5</xdr:col>
                    <xdr:colOff>19050</xdr:colOff>
                    <xdr:row>3</xdr:row>
                    <xdr:rowOff>19050</xdr:rowOff>
                  </from>
                  <to>
                    <xdr:col>5</xdr:col>
                    <xdr:colOff>1257300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Scroll Bar 8">
              <controlPr defaultSize="0" autoPict="0">
                <anchor>
                  <from>
                    <xdr:col>3</xdr:col>
                    <xdr:colOff>12700</xdr:colOff>
                    <xdr:row>3</xdr:row>
                    <xdr:rowOff>19050</xdr:rowOff>
                  </from>
                  <to>
                    <xdr:col>4</xdr:col>
                    <xdr:colOff>0</xdr:colOff>
                    <xdr:row>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Scroll Bar 9">
              <controlPr defaultSize="0" autoPict="0">
                <anchor>
                  <from>
                    <xdr:col>4</xdr:col>
                    <xdr:colOff>12700</xdr:colOff>
                    <xdr:row>3</xdr:row>
                    <xdr:rowOff>19050</xdr:rowOff>
                  </from>
                  <to>
                    <xdr:col>5</xdr:col>
                    <xdr:colOff>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Scroll Bar 10">
              <controlPr defaultSize="0" autoPict="0">
                <anchor>
                  <from>
                    <xdr:col>6</xdr:col>
                    <xdr:colOff>12700</xdr:colOff>
                    <xdr:row>3</xdr:row>
                    <xdr:rowOff>19050</xdr:rowOff>
                  </from>
                  <to>
                    <xdr:col>6</xdr:col>
                    <xdr:colOff>1263650</xdr:colOff>
                    <xdr:row>4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438449EA3B42441A3F00C134D810D25" ma:contentTypeVersion="19" ma:contentTypeDescription="Ein neues Dokument erstellen." ma:contentTypeScope="" ma:versionID="6e2c1be1427356ec7ed8b16535de01ae">
  <xsd:schema xmlns:xsd="http://www.w3.org/2001/XMLSchema" xmlns:xs="http://www.w3.org/2001/XMLSchema" xmlns:p="http://schemas.microsoft.com/office/2006/metadata/properties" xmlns:ns2="b093e080-1343-411e-b475-1eb539f4b9f9" xmlns:ns3="ea5bc410-fdf8-4955-9889-fadd110987d4" targetNamespace="http://schemas.microsoft.com/office/2006/metadata/properties" ma:root="true" ma:fieldsID="a56e9b0347e8e02ba27a476d4560dbf7" ns2:_="" ns3:_="">
    <xsd:import namespace="b093e080-1343-411e-b475-1eb539f4b9f9"/>
    <xsd:import namespace="ea5bc410-fdf8-4955-9889-fadd110987d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_Flow_SignoffStatus" minOccurs="0"/>
                <xsd:element ref="ns3:HyperLink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93e080-1343-411e-b475-1eb539f4b9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928db3d-9a00-48ad-a0e2-15e3969b2453}" ma:internalName="TaxCatchAll" ma:showField="CatchAllData" ma:web="b093e080-1343-411e-b475-1eb539f4b9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bc410-fdf8-4955-9889-fadd110987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4e3fec6d-0d7d-4138-9c41-7bf0d8553e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tatus Unterschrift" ma:internalName="Status_x0020_Unterschrift">
      <xsd:simpleType>
        <xsd:restriction base="dms:Text"/>
      </xsd:simpleType>
    </xsd:element>
    <xsd:element name="HyperLink" ma:index="25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a5bc410-fdf8-4955-9889-fadd110987d4" xsi:nil="true"/>
    <lcf76f155ced4ddcb4097134ff3c332f xmlns="ea5bc410-fdf8-4955-9889-fadd110987d4">
      <Terms xmlns="http://schemas.microsoft.com/office/infopath/2007/PartnerControls"/>
    </lcf76f155ced4ddcb4097134ff3c332f>
    <TaxCatchAll xmlns="b093e080-1343-411e-b475-1eb539f4b9f9" xsi:nil="true"/>
    <HyperLink xmlns="ea5bc410-fdf8-4955-9889-fadd110987d4">
      <Url xsi:nil="true"/>
      <Description xsi:nil="true"/>
    </HyperLink>
    <SharedWithUsers xmlns="b093e080-1343-411e-b475-1eb539f4b9f9">
      <UserInfo>
        <DisplayName/>
        <AccountId xsi:nil="true"/>
        <AccountType/>
      </UserInfo>
    </SharedWithUsers>
    <MediaLengthInSeconds xmlns="ea5bc410-fdf8-4955-9889-fadd110987d4" xsi:nil="true"/>
  </documentManagement>
</p:properties>
</file>

<file path=customXml/itemProps1.xml><?xml version="1.0" encoding="utf-8"?>
<ds:datastoreItem xmlns:ds="http://schemas.openxmlformats.org/officeDocument/2006/customXml" ds:itemID="{9AD1EAC7-C781-4726-936C-E23A1F4567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93e080-1343-411e-b475-1eb539f4b9f9"/>
    <ds:schemaRef ds:uri="ea5bc410-fdf8-4955-9889-fadd11098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720B04-9964-4CAE-89C0-0D4DF8CFEB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2876EC-02FD-4A10-A066-C6E9003A9618}">
  <ds:schemaRefs>
    <ds:schemaRef ds:uri="http://schemas.microsoft.com/office/2006/metadata/properties"/>
    <ds:schemaRef ds:uri="http://schemas.microsoft.com/office/infopath/2007/PartnerControls"/>
    <ds:schemaRef ds:uri="ea5bc410-fdf8-4955-9889-fadd110987d4"/>
    <ds:schemaRef ds:uri="b093e080-1343-411e-b475-1eb539f4b9f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CF Treiber</vt:lpstr>
      <vt:lpstr>'CF Treiber'!Druckbereich</vt:lpstr>
    </vt:vector>
  </TitlesOfParts>
  <Manager/>
  <Company>KUP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Daniel.Orasche@kohl.at</dc:creator>
  <cp:keywords/>
  <dc:description/>
  <cp:lastModifiedBy>Daniel Orasche</cp:lastModifiedBy>
  <cp:revision/>
  <dcterms:created xsi:type="dcterms:W3CDTF">2004-02-13T12:45:04Z</dcterms:created>
  <dcterms:modified xsi:type="dcterms:W3CDTF">2023-08-30T10:00:36Z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0x0101006438449EA3B42441A3F00C134D810D25</vt:lpwstr>
  </property>
  <property fmtid="{D5CDD505-2E9C-101B-9397-08002B2CF9AE}" pid="3" name="MediaServiceImageTags">
    <vt:lpwstr/>
  </property>
  <property fmtid="{D5CDD505-2E9C-101B-9397-08002B2CF9AE}" pid="4" name="Order">
    <vt:r8>19383100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